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2"/>
  </bookViews>
  <sheets>
    <sheet name="基本信息表" sheetId="1" r:id="rId1"/>
    <sheet name="投入产出计算" sheetId="2" r:id="rId2"/>
    <sheet name="需采集的数据" sheetId="3" r:id="rId3"/>
  </sheets>
  <definedNames/>
  <calcPr fullCalcOnLoad="1"/>
</workbook>
</file>

<file path=xl/sharedStrings.xml><?xml version="1.0" encoding="utf-8"?>
<sst xmlns="http://schemas.openxmlformats.org/spreadsheetml/2006/main" count="204" uniqueCount="117">
  <si>
    <t>丹阳市眼镜镜片生产企业基本信息情况表</t>
  </si>
  <si>
    <t>税号</t>
  </si>
  <si>
    <t>经营地址</t>
  </si>
  <si>
    <t>联系电话</t>
  </si>
  <si>
    <t>财务负责人</t>
  </si>
  <si>
    <t>管理员</t>
  </si>
  <si>
    <t>增值税税负</t>
  </si>
  <si>
    <t>所得税税负</t>
  </si>
  <si>
    <t>门市经营地</t>
  </si>
  <si>
    <t>门市人员数</t>
  </si>
  <si>
    <t>门市月定额销售额</t>
  </si>
  <si>
    <t>月定额税款金额</t>
  </si>
  <si>
    <t>门市月定额税款</t>
  </si>
  <si>
    <t>折射率</t>
  </si>
  <si>
    <t>光度</t>
  </si>
  <si>
    <t>直径</t>
  </si>
  <si>
    <t>废品率</t>
  </si>
  <si>
    <t>近视</t>
  </si>
  <si>
    <t>3-5%</t>
  </si>
  <si>
    <t>老光</t>
  </si>
  <si>
    <t>10-15%</t>
  </si>
  <si>
    <t>每公斤单体产出基片定额及废品率</t>
  </si>
  <si>
    <t>本期购进</t>
  </si>
  <si>
    <t>CR-39</t>
  </si>
  <si>
    <t>AT</t>
  </si>
  <si>
    <t>TP-2</t>
  </si>
  <si>
    <t>NG</t>
  </si>
  <si>
    <t>B-400</t>
  </si>
  <si>
    <t>B-55</t>
  </si>
  <si>
    <t>CW-55</t>
  </si>
  <si>
    <t>KOC-400</t>
  </si>
  <si>
    <t>KOC-55</t>
  </si>
  <si>
    <t>IPP</t>
  </si>
  <si>
    <t>折射率</t>
  </si>
  <si>
    <t>光度</t>
  </si>
  <si>
    <t>直径</t>
  </si>
  <si>
    <t>近视</t>
  </si>
  <si>
    <t>老光</t>
  </si>
  <si>
    <t>产出基片(正品付）</t>
  </si>
  <si>
    <t>单     体</t>
  </si>
  <si>
    <t>基     片</t>
  </si>
  <si>
    <t>基本情况</t>
  </si>
  <si>
    <t>企业名称</t>
  </si>
  <si>
    <t>经营范围</t>
  </si>
  <si>
    <t>是否仅生产镜片</t>
  </si>
  <si>
    <t>是否生产镜架</t>
  </si>
  <si>
    <t>法人（负责人）</t>
  </si>
  <si>
    <t>是否为增值税一般纳税人</t>
  </si>
  <si>
    <t>企业所得税是否为国税征管</t>
  </si>
  <si>
    <t>主管税务分局、股</t>
  </si>
  <si>
    <t>2010年度销售收入</t>
  </si>
  <si>
    <t>入库增值税</t>
  </si>
  <si>
    <t>入库企业所得税</t>
  </si>
  <si>
    <t>是否有自己门市</t>
  </si>
  <si>
    <t>门市占地面积</t>
  </si>
  <si>
    <t>生产企业是否是定额户</t>
  </si>
  <si>
    <r>
      <t xml:space="preserve">                 单体进耗存              </t>
    </r>
    <r>
      <rPr>
        <sz val="10"/>
        <rFont val="宋体"/>
        <family val="0"/>
      </rPr>
      <t>单位：KG</t>
    </r>
  </si>
  <si>
    <t>单体</t>
  </si>
  <si>
    <t>上期结存</t>
  </si>
  <si>
    <t>本期投入</t>
  </si>
  <si>
    <t>期末结存</t>
  </si>
  <si>
    <t>帐面结存</t>
  </si>
  <si>
    <t>差异数</t>
  </si>
  <si>
    <t>单</t>
  </si>
  <si>
    <t>体</t>
  </si>
  <si>
    <t>种</t>
  </si>
  <si>
    <t>类</t>
  </si>
  <si>
    <t>合计</t>
  </si>
  <si>
    <t>产出正品数量</t>
  </si>
  <si>
    <t>定额产出</t>
  </si>
  <si>
    <t>理论需耗</t>
  </si>
  <si>
    <t>实际耗</t>
  </si>
  <si>
    <t>理论产生残次品最小值</t>
  </si>
  <si>
    <t>产生镜片数量</t>
  </si>
  <si>
    <t>含残次品</t>
  </si>
  <si>
    <t>基片正品（付）</t>
  </si>
  <si>
    <t>用单体（KG）</t>
  </si>
  <si>
    <t>用单体</t>
  </si>
  <si>
    <t>废品率</t>
  </si>
  <si>
    <t>废品数</t>
  </si>
  <si>
    <t>残次品（付）</t>
  </si>
  <si>
    <t>功率</t>
  </si>
  <si>
    <t>数量</t>
  </si>
  <si>
    <t>每天工作时间</t>
  </si>
  <si>
    <t>出勤天数</t>
  </si>
  <si>
    <t>耗电量（度）</t>
  </si>
  <si>
    <t>电价</t>
  </si>
  <si>
    <t>电费（含税）</t>
  </si>
  <si>
    <t>实际用电金额</t>
  </si>
  <si>
    <t>电费差异</t>
  </si>
  <si>
    <t>一次固化炉</t>
  </si>
  <si>
    <t>二次固化炉</t>
  </si>
  <si>
    <t>一般每批次需要20小时左右，基本为每天1班；如果生产变色片、车房片基片，时间要适当延长；功率一般为9-11KW，根据炉体的大小不同，</t>
  </si>
  <si>
    <t>每天的产量有所不同，大都在800-1000付左右。</t>
  </si>
  <si>
    <t>加硬机</t>
  </si>
  <si>
    <r>
      <t>一般功率为</t>
    </r>
    <r>
      <rPr>
        <sz val="10"/>
        <rFont val="SimSun-ExtB"/>
        <family val="2"/>
      </rPr>
      <t>90KW</t>
    </r>
    <r>
      <rPr>
        <sz val="10"/>
        <rFont val="宋体"/>
        <family val="0"/>
      </rPr>
      <t>，每天正常运转</t>
    </r>
    <r>
      <rPr>
        <sz val="10"/>
        <rFont val="SimSun-ExtB"/>
        <family val="2"/>
      </rPr>
      <t>20</t>
    </r>
    <r>
      <rPr>
        <sz val="10"/>
        <rFont val="宋体"/>
        <family val="0"/>
      </rPr>
      <t>小时左右，加硬数量在</t>
    </r>
    <r>
      <rPr>
        <sz val="10"/>
        <rFont val="SimSun-ExtB"/>
        <family val="2"/>
      </rPr>
      <t>7500-8000</t>
    </r>
    <r>
      <rPr>
        <sz val="10"/>
        <rFont val="宋体"/>
        <family val="0"/>
      </rPr>
      <t>付；</t>
    </r>
  </si>
  <si>
    <t>镀膜机</t>
  </si>
  <si>
    <t>每百付能耗</t>
  </si>
  <si>
    <t>电费</t>
  </si>
  <si>
    <t>单位人工</t>
  </si>
  <si>
    <t>工资</t>
  </si>
  <si>
    <t>基片</t>
  </si>
  <si>
    <t>加硬镀膜</t>
  </si>
  <si>
    <t>人均月产基片</t>
  </si>
  <si>
    <t>生产工人人数</t>
  </si>
  <si>
    <t>产量</t>
  </si>
  <si>
    <t>设备</t>
  </si>
  <si>
    <t>镀膜机-120</t>
  </si>
  <si>
    <t>镀膜机-135</t>
  </si>
  <si>
    <t>生产职工人数</t>
  </si>
  <si>
    <t>管理人员</t>
  </si>
  <si>
    <t>生产环节-项目</t>
  </si>
  <si>
    <t>项目</t>
  </si>
  <si>
    <t>人数</t>
  </si>
  <si>
    <t>分几班</t>
  </si>
  <si>
    <t>每班工作时间</t>
  </si>
  <si>
    <t>月平均工作天数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</si>
</sst>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SimSun-ExtB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workbookViewId="0" topLeftCell="A1">
      <selection activeCell="H29" sqref="H29:H30"/>
    </sheetView>
  </sheetViews>
  <sheetFormatPr defaultColWidth="9.00390625" defaultRowHeight="14.25"/>
  <cols>
    <col min="1" max="1" width="9.00390625" style="1" customWidth="1"/>
    <col min="2" max="2" width="19.875" style="1" customWidth="1"/>
    <col min="3" max="3" width="23.50390625" style="1" customWidth="1"/>
    <col min="4" max="4" width="21.25390625" style="1" bestFit="1" customWidth="1"/>
    <col min="5" max="5" width="21.25390625" style="1" customWidth="1"/>
    <col min="6" max="16384" width="9.00390625" style="1" customWidth="1"/>
  </cols>
  <sheetData>
    <row r="2" ht="12">
      <c r="B2" s="1" t="s">
        <v>0</v>
      </c>
    </row>
    <row r="4" spans="2:5" ht="12">
      <c r="B4" s="3" t="s">
        <v>41</v>
      </c>
      <c r="C4" s="3"/>
      <c r="D4" s="3"/>
      <c r="E4" s="3"/>
    </row>
    <row r="5" spans="2:5" ht="12">
      <c r="B5" s="2" t="s">
        <v>42</v>
      </c>
      <c r="C5" s="2"/>
      <c r="D5" s="2" t="s">
        <v>1</v>
      </c>
      <c r="E5" s="2"/>
    </row>
    <row r="6" spans="2:5" ht="12">
      <c r="B6" s="2" t="s">
        <v>43</v>
      </c>
      <c r="C6" s="2"/>
      <c r="D6" s="2" t="s">
        <v>2</v>
      </c>
      <c r="E6" s="2"/>
    </row>
    <row r="7" spans="2:5" ht="12">
      <c r="B7" s="2" t="s">
        <v>44</v>
      </c>
      <c r="C7" s="2"/>
      <c r="D7" s="2" t="s">
        <v>45</v>
      </c>
      <c r="E7" s="2"/>
    </row>
    <row r="8" spans="2:5" ht="12">
      <c r="B8" s="2" t="s">
        <v>46</v>
      </c>
      <c r="C8" s="2"/>
      <c r="D8" s="2" t="s">
        <v>3</v>
      </c>
      <c r="E8" s="2"/>
    </row>
    <row r="9" spans="2:5" ht="12">
      <c r="B9" s="2" t="s">
        <v>4</v>
      </c>
      <c r="C9" s="2"/>
      <c r="D9" s="2" t="s">
        <v>3</v>
      </c>
      <c r="E9" s="2"/>
    </row>
    <row r="10" spans="2:5" ht="12">
      <c r="B10" s="4" t="s">
        <v>47</v>
      </c>
      <c r="C10" s="2"/>
      <c r="D10" s="4" t="s">
        <v>48</v>
      </c>
      <c r="E10" s="2"/>
    </row>
    <row r="11" spans="2:5" ht="12">
      <c r="B11" s="2" t="s">
        <v>49</v>
      </c>
      <c r="C11" s="2"/>
      <c r="D11" s="2" t="s">
        <v>5</v>
      </c>
      <c r="E11" s="2"/>
    </row>
    <row r="12" spans="2:5" ht="12">
      <c r="B12" s="2" t="s">
        <v>50</v>
      </c>
      <c r="C12" s="2"/>
      <c r="D12" s="2" t="s">
        <v>51</v>
      </c>
      <c r="E12" s="2"/>
    </row>
    <row r="13" spans="2:5" ht="12">
      <c r="B13" s="2" t="s">
        <v>52</v>
      </c>
      <c r="C13" s="2"/>
      <c r="D13" s="2" t="s">
        <v>6</v>
      </c>
      <c r="E13" s="2"/>
    </row>
    <row r="14" spans="2:5" ht="12">
      <c r="B14" s="2" t="s">
        <v>7</v>
      </c>
      <c r="C14" s="2"/>
      <c r="D14" s="2"/>
      <c r="E14" s="2"/>
    </row>
    <row r="15" spans="2:5" ht="12">
      <c r="B15" s="2" t="s">
        <v>53</v>
      </c>
      <c r="C15" s="2"/>
      <c r="D15" s="2" t="s">
        <v>8</v>
      </c>
      <c r="E15" s="2"/>
    </row>
    <row r="16" spans="2:5" ht="12">
      <c r="B16" s="2" t="s">
        <v>54</v>
      </c>
      <c r="C16" s="2"/>
      <c r="D16" s="2" t="s">
        <v>9</v>
      </c>
      <c r="E16" s="2"/>
    </row>
    <row r="17" spans="2:5" ht="12">
      <c r="B17" s="2" t="s">
        <v>55</v>
      </c>
      <c r="C17" s="2"/>
      <c r="D17" s="2" t="s">
        <v>11</v>
      </c>
      <c r="E17" s="2"/>
    </row>
    <row r="18" spans="2:5" ht="12">
      <c r="B18" s="2" t="s">
        <v>10</v>
      </c>
      <c r="C18" s="2"/>
      <c r="D18" s="2" t="s">
        <v>12</v>
      </c>
      <c r="E18" s="2"/>
    </row>
    <row r="21" spans="2:6" ht="12.75" thickBot="1">
      <c r="B21" s="5" t="s">
        <v>21</v>
      </c>
      <c r="C21" s="5"/>
      <c r="D21" s="5"/>
      <c r="E21" s="5"/>
      <c r="F21" s="5"/>
    </row>
    <row r="22" spans="2:6" ht="12.75" thickBot="1">
      <c r="B22" s="6" t="s">
        <v>13</v>
      </c>
      <c r="C22" s="7" t="s">
        <v>14</v>
      </c>
      <c r="D22" s="7" t="s">
        <v>15</v>
      </c>
      <c r="E22" s="7" t="s">
        <v>38</v>
      </c>
      <c r="F22" s="8" t="s">
        <v>16</v>
      </c>
    </row>
    <row r="23" spans="2:6" ht="12.75" thickBot="1">
      <c r="B23" s="9">
        <v>1.499</v>
      </c>
      <c r="C23" s="9" t="s">
        <v>17</v>
      </c>
      <c r="D23" s="10">
        <v>70</v>
      </c>
      <c r="E23" s="10">
        <v>24</v>
      </c>
      <c r="F23" s="11" t="s">
        <v>18</v>
      </c>
    </row>
    <row r="24" spans="2:8" ht="13.5" thickBot="1">
      <c r="B24" s="12"/>
      <c r="C24" s="13"/>
      <c r="D24" s="10">
        <v>65</v>
      </c>
      <c r="E24" s="10">
        <v>30</v>
      </c>
      <c r="F24" s="11" t="s">
        <v>18</v>
      </c>
      <c r="H24" s="14"/>
    </row>
    <row r="25" spans="2:6" ht="12.75" thickBot="1">
      <c r="B25" s="12"/>
      <c r="C25" s="15" t="s">
        <v>19</v>
      </c>
      <c r="D25" s="10">
        <v>65</v>
      </c>
      <c r="E25" s="10">
        <v>35</v>
      </c>
      <c r="F25" s="11" t="s">
        <v>20</v>
      </c>
    </row>
    <row r="26" spans="2:6" ht="12.75" thickBot="1">
      <c r="B26" s="16"/>
      <c r="C26" s="13"/>
      <c r="D26" s="10">
        <v>70</v>
      </c>
      <c r="E26" s="10">
        <v>27</v>
      </c>
      <c r="F26" s="11" t="s">
        <v>20</v>
      </c>
    </row>
    <row r="27" spans="2:6" ht="12.75" thickBot="1">
      <c r="B27" s="9">
        <v>1.552</v>
      </c>
      <c r="C27" s="10" t="s">
        <v>17</v>
      </c>
      <c r="D27" s="10">
        <v>72</v>
      </c>
      <c r="E27" s="10">
        <v>25</v>
      </c>
      <c r="F27" s="11" t="s">
        <v>18</v>
      </c>
    </row>
    <row r="28" spans="2:6" ht="12.75" thickBot="1">
      <c r="B28" s="16"/>
      <c r="C28" s="10" t="s">
        <v>19</v>
      </c>
      <c r="D28" s="10">
        <v>72</v>
      </c>
      <c r="E28" s="10">
        <v>30</v>
      </c>
      <c r="F28" s="11" t="s">
        <v>20</v>
      </c>
    </row>
    <row r="29" spans="2:6" ht="12.75" thickBot="1">
      <c r="B29" s="9">
        <v>1.6</v>
      </c>
      <c r="C29" s="10" t="s">
        <v>17</v>
      </c>
      <c r="D29" s="10">
        <v>75</v>
      </c>
      <c r="E29" s="10">
        <v>21</v>
      </c>
      <c r="F29" s="11" t="s">
        <v>18</v>
      </c>
    </row>
    <row r="30" spans="2:6" ht="12.75" thickBot="1">
      <c r="B30" s="13"/>
      <c r="C30" s="10" t="s">
        <v>19</v>
      </c>
      <c r="D30" s="10">
        <v>75</v>
      </c>
      <c r="E30" s="10">
        <v>26</v>
      </c>
      <c r="F30" s="11" t="s">
        <v>20</v>
      </c>
    </row>
  </sheetData>
  <mergeCells count="7">
    <mergeCell ref="B4:E4"/>
    <mergeCell ref="B29:B30"/>
    <mergeCell ref="B21:F21"/>
    <mergeCell ref="B23:B26"/>
    <mergeCell ref="C23:C24"/>
    <mergeCell ref="C25:C26"/>
    <mergeCell ref="B27:B2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B1">
      <selection activeCell="E38" sqref="E38"/>
    </sheetView>
  </sheetViews>
  <sheetFormatPr defaultColWidth="9.00390625" defaultRowHeight="14.25"/>
  <cols>
    <col min="1" max="1" width="7.50390625" style="1" customWidth="1"/>
    <col min="2" max="2" width="6.875" style="1" customWidth="1"/>
    <col min="3" max="3" width="8.625" style="1" customWidth="1"/>
    <col min="4" max="4" width="16.375" style="1" customWidth="1"/>
    <col min="5" max="5" width="11.75390625" style="1" customWidth="1"/>
    <col min="6" max="6" width="17.00390625" style="1" customWidth="1"/>
    <col min="7" max="7" width="9.375" style="1" customWidth="1"/>
    <col min="8" max="8" width="11.00390625" style="1" customWidth="1"/>
    <col min="9" max="9" width="10.625" style="1" customWidth="1"/>
    <col min="10" max="10" width="8.375" style="1" customWidth="1"/>
    <col min="11" max="11" width="9.625" style="1" customWidth="1"/>
    <col min="12" max="12" width="10.125" style="1" customWidth="1"/>
    <col min="13" max="13" width="8.25390625" style="1" customWidth="1"/>
    <col min="14" max="14" width="11.25390625" style="1" customWidth="1"/>
    <col min="15" max="15" width="7.75390625" style="1" customWidth="1"/>
    <col min="16" max="16384" width="9.00390625" style="1" customWidth="1"/>
  </cols>
  <sheetData>
    <row r="1" spans="1:8" ht="12">
      <c r="A1" s="17" t="s">
        <v>56</v>
      </c>
      <c r="B1" s="17"/>
      <c r="C1" s="17"/>
      <c r="D1" s="17"/>
      <c r="E1" s="17"/>
      <c r="F1" s="17"/>
      <c r="G1" s="17"/>
      <c r="H1" s="17"/>
    </row>
    <row r="2" spans="1:8" ht="12">
      <c r="A2" s="3" t="s">
        <v>57</v>
      </c>
      <c r="B2" s="3"/>
      <c r="C2" s="18" t="s">
        <v>58</v>
      </c>
      <c r="D2" s="18" t="s">
        <v>22</v>
      </c>
      <c r="E2" s="18" t="s">
        <v>59</v>
      </c>
      <c r="F2" s="18" t="s">
        <v>60</v>
      </c>
      <c r="G2" s="2" t="s">
        <v>61</v>
      </c>
      <c r="H2" s="19" t="s">
        <v>62</v>
      </c>
    </row>
    <row r="3" spans="1:8" ht="12">
      <c r="A3" s="20"/>
      <c r="B3" s="21" t="s">
        <v>23</v>
      </c>
      <c r="C3" s="18"/>
      <c r="D3" s="18"/>
      <c r="E3" s="18"/>
      <c r="F3" s="18">
        <f>C3+D3-E3</f>
        <v>0</v>
      </c>
      <c r="G3" s="18"/>
      <c r="H3" s="22">
        <f>F3-G3</f>
        <v>0</v>
      </c>
    </row>
    <row r="4" spans="1:8" ht="12">
      <c r="A4" s="20" t="s">
        <v>63</v>
      </c>
      <c r="B4" s="2" t="s">
        <v>24</v>
      </c>
      <c r="C4" s="18"/>
      <c r="D4" s="18"/>
      <c r="E4" s="18"/>
      <c r="F4" s="18">
        <f aca="true" t="shared" si="0" ref="F4:F17">C4+D4-E4</f>
        <v>0</v>
      </c>
      <c r="G4" s="18"/>
      <c r="H4" s="22">
        <f aca="true" t="shared" si="1" ref="H4:H17">F4-G4</f>
        <v>0</v>
      </c>
    </row>
    <row r="5" spans="1:8" ht="12">
      <c r="A5" s="20"/>
      <c r="B5" s="2" t="s">
        <v>25</v>
      </c>
      <c r="C5" s="18"/>
      <c r="D5" s="18"/>
      <c r="E5" s="18"/>
      <c r="F5" s="18">
        <f t="shared" si="0"/>
        <v>0</v>
      </c>
      <c r="G5" s="18"/>
      <c r="H5" s="22">
        <f t="shared" si="1"/>
        <v>0</v>
      </c>
    </row>
    <row r="6" spans="1:8" ht="12">
      <c r="A6" s="20" t="s">
        <v>64</v>
      </c>
      <c r="B6" s="2" t="s">
        <v>26</v>
      </c>
      <c r="C6" s="18"/>
      <c r="D6" s="18"/>
      <c r="E6" s="18"/>
      <c r="F6" s="18">
        <f t="shared" si="0"/>
        <v>0</v>
      </c>
      <c r="G6" s="18"/>
      <c r="H6" s="22">
        <f t="shared" si="1"/>
        <v>0</v>
      </c>
    </row>
    <row r="7" spans="1:8" ht="12">
      <c r="A7" s="20"/>
      <c r="B7" s="2" t="s">
        <v>27</v>
      </c>
      <c r="C7" s="18"/>
      <c r="D7" s="18"/>
      <c r="E7" s="18"/>
      <c r="F7" s="18">
        <f t="shared" si="0"/>
        <v>0</v>
      </c>
      <c r="G7" s="18"/>
      <c r="H7" s="22">
        <f t="shared" si="1"/>
        <v>0</v>
      </c>
    </row>
    <row r="8" spans="1:8" ht="12">
      <c r="A8" s="20" t="s">
        <v>65</v>
      </c>
      <c r="B8" s="2" t="s">
        <v>28</v>
      </c>
      <c r="C8" s="18"/>
      <c r="D8" s="18"/>
      <c r="E8" s="18"/>
      <c r="F8" s="18">
        <f t="shared" si="0"/>
        <v>0</v>
      </c>
      <c r="G8" s="18"/>
      <c r="H8" s="22">
        <f t="shared" si="1"/>
        <v>0</v>
      </c>
    </row>
    <row r="9" spans="1:8" ht="12">
      <c r="A9" s="20"/>
      <c r="B9" s="2" t="s">
        <v>29</v>
      </c>
      <c r="C9" s="18"/>
      <c r="D9" s="18"/>
      <c r="E9" s="18"/>
      <c r="F9" s="18">
        <f t="shared" si="0"/>
        <v>0</v>
      </c>
      <c r="G9" s="18"/>
      <c r="H9" s="22">
        <f t="shared" si="1"/>
        <v>0</v>
      </c>
    </row>
    <row r="10" spans="1:8" ht="12">
      <c r="A10" s="20" t="s">
        <v>66</v>
      </c>
      <c r="B10" s="2" t="s">
        <v>30</v>
      </c>
      <c r="C10" s="18"/>
      <c r="D10" s="18"/>
      <c r="E10" s="18"/>
      <c r="F10" s="18">
        <f t="shared" si="0"/>
        <v>0</v>
      </c>
      <c r="G10" s="18"/>
      <c r="H10" s="22">
        <f t="shared" si="1"/>
        <v>0</v>
      </c>
    </row>
    <row r="11" spans="1:8" ht="12">
      <c r="A11" s="20"/>
      <c r="B11" s="2" t="s">
        <v>31</v>
      </c>
      <c r="C11" s="18"/>
      <c r="D11" s="18"/>
      <c r="E11" s="18"/>
      <c r="F11" s="18">
        <f t="shared" si="0"/>
        <v>0</v>
      </c>
      <c r="G11" s="18"/>
      <c r="H11" s="22">
        <f t="shared" si="1"/>
        <v>0</v>
      </c>
    </row>
    <row r="12" spans="1:8" ht="12">
      <c r="A12" s="20"/>
      <c r="B12" s="2" t="s">
        <v>32</v>
      </c>
      <c r="C12" s="18"/>
      <c r="D12" s="18"/>
      <c r="E12" s="18"/>
      <c r="F12" s="18">
        <f t="shared" si="0"/>
        <v>0</v>
      </c>
      <c r="G12" s="18"/>
      <c r="H12" s="22">
        <f t="shared" si="1"/>
        <v>0</v>
      </c>
    </row>
    <row r="13" spans="1:8" ht="12">
      <c r="A13" s="20"/>
      <c r="B13" s="2"/>
      <c r="C13" s="18"/>
      <c r="D13" s="18"/>
      <c r="E13" s="18"/>
      <c r="F13" s="18">
        <f t="shared" si="0"/>
        <v>0</v>
      </c>
      <c r="G13" s="18"/>
      <c r="H13" s="22">
        <f t="shared" si="1"/>
        <v>0</v>
      </c>
    </row>
    <row r="14" spans="1:8" ht="12">
      <c r="A14" s="20"/>
      <c r="B14" s="2"/>
      <c r="C14" s="18"/>
      <c r="D14" s="18"/>
      <c r="E14" s="18"/>
      <c r="F14" s="18">
        <f t="shared" si="0"/>
        <v>0</v>
      </c>
      <c r="G14" s="18"/>
      <c r="H14" s="22">
        <f t="shared" si="1"/>
        <v>0</v>
      </c>
    </row>
    <row r="15" spans="1:8" ht="12">
      <c r="A15" s="20"/>
      <c r="B15" s="2"/>
      <c r="C15" s="18"/>
      <c r="D15" s="18"/>
      <c r="E15" s="18"/>
      <c r="F15" s="18">
        <f t="shared" si="0"/>
        <v>0</v>
      </c>
      <c r="G15" s="18"/>
      <c r="H15" s="22">
        <f t="shared" si="1"/>
        <v>0</v>
      </c>
    </row>
    <row r="16" spans="1:8" ht="12">
      <c r="A16" s="20"/>
      <c r="B16" s="23"/>
      <c r="C16" s="18"/>
      <c r="D16" s="18"/>
      <c r="E16" s="18"/>
      <c r="F16" s="18">
        <f t="shared" si="0"/>
        <v>0</v>
      </c>
      <c r="G16" s="18"/>
      <c r="H16" s="22">
        <f t="shared" si="1"/>
        <v>0</v>
      </c>
    </row>
    <row r="17" spans="1:8" ht="12">
      <c r="A17" s="3" t="s">
        <v>67</v>
      </c>
      <c r="B17" s="3"/>
      <c r="C17" s="18">
        <f>SUM(C3:C16)</f>
        <v>0</v>
      </c>
      <c r="D17" s="18">
        <f>SUM(D3:D16)</f>
        <v>0</v>
      </c>
      <c r="E17" s="18">
        <f>SUM(E3:E16)</f>
        <v>0</v>
      </c>
      <c r="F17" s="18">
        <f t="shared" si="0"/>
        <v>0</v>
      </c>
      <c r="G17" s="18">
        <f>SUM(G3:G16)</f>
        <v>0</v>
      </c>
      <c r="H17" s="24">
        <f t="shared" si="1"/>
        <v>0</v>
      </c>
    </row>
    <row r="20" spans="1:15" ht="12">
      <c r="A20" s="25" t="s">
        <v>33</v>
      </c>
      <c r="B20" s="26" t="s">
        <v>34</v>
      </c>
      <c r="C20" s="26" t="s">
        <v>35</v>
      </c>
      <c r="D20" s="26" t="s">
        <v>68</v>
      </c>
      <c r="E20" s="27" t="s">
        <v>69</v>
      </c>
      <c r="F20" s="27" t="s">
        <v>70</v>
      </c>
      <c r="G20" s="28" t="s">
        <v>71</v>
      </c>
      <c r="H20" s="25" t="s">
        <v>62</v>
      </c>
      <c r="I20" s="3" t="s">
        <v>72</v>
      </c>
      <c r="J20" s="3"/>
      <c r="K20" s="27"/>
      <c r="L20" s="3" t="s">
        <v>72</v>
      </c>
      <c r="M20" s="3"/>
      <c r="N20" s="3" t="s">
        <v>73</v>
      </c>
      <c r="O20" s="1" t="s">
        <v>74</v>
      </c>
    </row>
    <row r="21" spans="1:14" ht="12">
      <c r="A21" s="29"/>
      <c r="B21" s="26"/>
      <c r="C21" s="26"/>
      <c r="D21" s="26"/>
      <c r="E21" s="30" t="s">
        <v>75</v>
      </c>
      <c r="F21" s="31" t="s">
        <v>76</v>
      </c>
      <c r="G21" s="32" t="s">
        <v>77</v>
      </c>
      <c r="H21" s="29"/>
      <c r="I21" s="33" t="s">
        <v>78</v>
      </c>
      <c r="J21" s="33" t="s">
        <v>79</v>
      </c>
      <c r="K21" s="31" t="s">
        <v>80</v>
      </c>
      <c r="L21" s="33" t="s">
        <v>79</v>
      </c>
      <c r="M21" s="33" t="s">
        <v>78</v>
      </c>
      <c r="N21" s="3"/>
    </row>
    <row r="22" spans="1:14" ht="12">
      <c r="A22" s="25">
        <v>1.499</v>
      </c>
      <c r="B22" s="25" t="s">
        <v>36</v>
      </c>
      <c r="C22" s="33">
        <v>70</v>
      </c>
      <c r="D22" s="33"/>
      <c r="E22" s="18">
        <v>24</v>
      </c>
      <c r="F22" s="30">
        <f>D22/E22</f>
        <v>0</v>
      </c>
      <c r="G22" s="34"/>
      <c r="H22" s="23"/>
      <c r="I22" s="35">
        <v>0.03</v>
      </c>
      <c r="J22" s="18">
        <f>D22/(1-I22)*I22</f>
        <v>0</v>
      </c>
      <c r="K22" s="2"/>
      <c r="L22" s="18">
        <f>D22/(1-M22)*M22</f>
        <v>0</v>
      </c>
      <c r="M22" s="35">
        <v>0.05</v>
      </c>
      <c r="N22" s="2">
        <f>D22+K22</f>
        <v>0</v>
      </c>
    </row>
    <row r="23" spans="1:14" ht="12">
      <c r="A23" s="36"/>
      <c r="B23" s="29"/>
      <c r="C23" s="33">
        <v>65</v>
      </c>
      <c r="D23" s="33"/>
      <c r="E23" s="18">
        <v>30</v>
      </c>
      <c r="F23" s="37">
        <f aca="true" t="shared" si="2" ref="F23:F29">D23/E23</f>
        <v>0</v>
      </c>
      <c r="G23" s="34"/>
      <c r="H23" s="34"/>
      <c r="I23" s="35">
        <v>0.03</v>
      </c>
      <c r="J23" s="18">
        <f aca="true" t="shared" si="3" ref="J23:J29">D23/(1-I23)*I23</f>
        <v>0</v>
      </c>
      <c r="K23" s="2"/>
      <c r="L23" s="18">
        <f aca="true" t="shared" si="4" ref="L23:L29">D23/(1-M23)*M23</f>
        <v>0</v>
      </c>
      <c r="M23" s="35">
        <v>0.05</v>
      </c>
      <c r="N23" s="2">
        <f aca="true" t="shared" si="5" ref="N23:N29">D23+K23</f>
        <v>0</v>
      </c>
    </row>
    <row r="24" spans="1:14" ht="12">
      <c r="A24" s="36"/>
      <c r="B24" s="25" t="s">
        <v>37</v>
      </c>
      <c r="C24" s="33">
        <v>65</v>
      </c>
      <c r="D24" s="33"/>
      <c r="E24" s="18">
        <v>35</v>
      </c>
      <c r="F24" s="37">
        <f t="shared" si="2"/>
        <v>0</v>
      </c>
      <c r="G24" s="34"/>
      <c r="H24" s="34"/>
      <c r="I24" s="35">
        <v>0.1</v>
      </c>
      <c r="J24" s="18">
        <f t="shared" si="3"/>
        <v>0</v>
      </c>
      <c r="K24" s="2"/>
      <c r="L24" s="18">
        <f t="shared" si="4"/>
        <v>0</v>
      </c>
      <c r="M24" s="35">
        <v>0.15</v>
      </c>
      <c r="N24" s="2">
        <f t="shared" si="5"/>
        <v>0</v>
      </c>
    </row>
    <row r="25" spans="1:14" ht="12">
      <c r="A25" s="29"/>
      <c r="B25" s="29"/>
      <c r="C25" s="33">
        <v>70</v>
      </c>
      <c r="D25" s="33"/>
      <c r="E25" s="18">
        <v>27</v>
      </c>
      <c r="F25" s="37">
        <f t="shared" si="2"/>
        <v>0</v>
      </c>
      <c r="G25" s="34"/>
      <c r="H25" s="34"/>
      <c r="I25" s="35">
        <v>0.1</v>
      </c>
      <c r="J25" s="18">
        <f t="shared" si="3"/>
        <v>0</v>
      </c>
      <c r="K25" s="2"/>
      <c r="L25" s="18">
        <f t="shared" si="4"/>
        <v>0</v>
      </c>
      <c r="M25" s="35">
        <v>0.15</v>
      </c>
      <c r="N25" s="2">
        <f t="shared" si="5"/>
        <v>0</v>
      </c>
    </row>
    <row r="26" spans="1:14" ht="12">
      <c r="A26" s="25">
        <v>1.552</v>
      </c>
      <c r="B26" s="33" t="s">
        <v>36</v>
      </c>
      <c r="C26" s="33">
        <v>72</v>
      </c>
      <c r="D26" s="33"/>
      <c r="E26" s="18">
        <v>25</v>
      </c>
      <c r="F26" s="37">
        <f t="shared" si="2"/>
        <v>0</v>
      </c>
      <c r="G26" s="34"/>
      <c r="H26" s="34"/>
      <c r="I26" s="35">
        <v>0.03</v>
      </c>
      <c r="J26" s="18">
        <f t="shared" si="3"/>
        <v>0</v>
      </c>
      <c r="K26" s="2"/>
      <c r="L26" s="18">
        <f t="shared" si="4"/>
        <v>0</v>
      </c>
      <c r="M26" s="35">
        <v>0.05</v>
      </c>
      <c r="N26" s="2">
        <f t="shared" si="5"/>
        <v>0</v>
      </c>
    </row>
    <row r="27" spans="1:14" ht="12">
      <c r="A27" s="29"/>
      <c r="B27" s="33" t="s">
        <v>37</v>
      </c>
      <c r="C27" s="33">
        <v>72</v>
      </c>
      <c r="D27" s="33"/>
      <c r="E27" s="18">
        <v>30</v>
      </c>
      <c r="F27" s="37">
        <f t="shared" si="2"/>
        <v>0</v>
      </c>
      <c r="G27" s="34"/>
      <c r="H27" s="34"/>
      <c r="I27" s="35">
        <v>0.1</v>
      </c>
      <c r="J27" s="18">
        <f t="shared" si="3"/>
        <v>0</v>
      </c>
      <c r="K27" s="2"/>
      <c r="L27" s="18">
        <f t="shared" si="4"/>
        <v>0</v>
      </c>
      <c r="M27" s="35">
        <v>0.15</v>
      </c>
      <c r="N27" s="2">
        <f t="shared" si="5"/>
        <v>0</v>
      </c>
    </row>
    <row r="28" spans="1:14" ht="12">
      <c r="A28" s="25">
        <v>1.6</v>
      </c>
      <c r="B28" s="33" t="s">
        <v>36</v>
      </c>
      <c r="C28" s="33">
        <v>75</v>
      </c>
      <c r="D28" s="33"/>
      <c r="E28" s="18">
        <v>21</v>
      </c>
      <c r="F28" s="37">
        <f t="shared" si="2"/>
        <v>0</v>
      </c>
      <c r="G28" s="34"/>
      <c r="H28" s="34"/>
      <c r="I28" s="35">
        <v>0.03</v>
      </c>
      <c r="J28" s="18">
        <f t="shared" si="3"/>
        <v>0</v>
      </c>
      <c r="K28" s="2"/>
      <c r="L28" s="18">
        <f t="shared" si="4"/>
        <v>0</v>
      </c>
      <c r="M28" s="35">
        <v>0.05</v>
      </c>
      <c r="N28" s="2">
        <f t="shared" si="5"/>
        <v>0</v>
      </c>
    </row>
    <row r="29" spans="1:14" ht="12">
      <c r="A29" s="29"/>
      <c r="B29" s="33" t="s">
        <v>37</v>
      </c>
      <c r="C29" s="33">
        <v>75</v>
      </c>
      <c r="D29" s="33"/>
      <c r="E29" s="18">
        <v>26</v>
      </c>
      <c r="F29" s="37">
        <f t="shared" si="2"/>
        <v>0</v>
      </c>
      <c r="G29" s="34"/>
      <c r="H29" s="34"/>
      <c r="I29" s="35">
        <v>0.1</v>
      </c>
      <c r="J29" s="18">
        <f t="shared" si="3"/>
        <v>0</v>
      </c>
      <c r="K29" s="2"/>
      <c r="L29" s="18">
        <f t="shared" si="4"/>
        <v>0</v>
      </c>
      <c r="M29" s="35">
        <v>0.15</v>
      </c>
      <c r="N29" s="2">
        <f t="shared" si="5"/>
        <v>0</v>
      </c>
    </row>
    <row r="30" spans="1:14" ht="12">
      <c r="A30" s="25"/>
      <c r="B30" s="2"/>
      <c r="C30" s="2"/>
      <c r="D30" s="2"/>
      <c r="E30" s="2"/>
      <c r="F30" s="38"/>
      <c r="G30" s="34"/>
      <c r="H30" s="34"/>
      <c r="I30" s="18"/>
      <c r="J30" s="2"/>
      <c r="K30" s="2"/>
      <c r="L30" s="18"/>
      <c r="M30" s="18"/>
      <c r="N30" s="2"/>
    </row>
    <row r="31" spans="1:14" ht="12">
      <c r="A31" s="29"/>
      <c r="B31" s="2"/>
      <c r="C31" s="2"/>
      <c r="D31" s="2"/>
      <c r="E31" s="2"/>
      <c r="F31" s="38"/>
      <c r="G31" s="21"/>
      <c r="H31" s="21"/>
      <c r="I31" s="18"/>
      <c r="J31" s="2"/>
      <c r="K31" s="2"/>
      <c r="L31" s="2"/>
      <c r="M31" s="18"/>
      <c r="N31" s="2"/>
    </row>
    <row r="32" spans="1:14" ht="12">
      <c r="A32" s="3" t="s">
        <v>67</v>
      </c>
      <c r="B32" s="3"/>
      <c r="C32" s="3"/>
      <c r="D32" s="39">
        <f>SUM(D22:D31)</f>
        <v>0</v>
      </c>
      <c r="E32" s="39"/>
      <c r="F32" s="39">
        <f>SUM(F22:F31)</f>
        <v>0</v>
      </c>
      <c r="G32" s="40">
        <f>E17</f>
        <v>0</v>
      </c>
      <c r="H32" s="39">
        <f>F32-G32</f>
        <v>0</v>
      </c>
      <c r="I32" s="2"/>
      <c r="J32" s="2"/>
      <c r="K32" s="2"/>
      <c r="L32" s="2"/>
      <c r="M32" s="2"/>
      <c r="N32" s="2">
        <f>SUM(N22:N31)</f>
        <v>0</v>
      </c>
    </row>
    <row r="33" spans="1:14" ht="12">
      <c r="A33" s="51"/>
      <c r="B33" s="51"/>
      <c r="C33" s="51"/>
      <c r="D33" s="52"/>
      <c r="E33" s="52"/>
      <c r="F33" s="52"/>
      <c r="G33" s="52"/>
      <c r="H33" s="52"/>
      <c r="I33" s="53"/>
      <c r="J33" s="53"/>
      <c r="K33" s="53"/>
      <c r="L33" s="53"/>
      <c r="M33" s="53"/>
      <c r="N33" s="53"/>
    </row>
    <row r="34" spans="1:14" ht="12">
      <c r="A34" s="51"/>
      <c r="B34" s="51"/>
      <c r="C34" s="51"/>
      <c r="D34" s="52"/>
      <c r="E34" s="52"/>
      <c r="F34" s="52"/>
      <c r="G34" s="52"/>
      <c r="H34" s="52"/>
      <c r="I34" s="53"/>
      <c r="J34" s="53"/>
      <c r="K34" s="53"/>
      <c r="L34" s="53"/>
      <c r="M34" s="53"/>
      <c r="N34" s="53"/>
    </row>
    <row r="37" spans="1:10" ht="12">
      <c r="A37" s="2"/>
      <c r="B37" s="18" t="s">
        <v>81</v>
      </c>
      <c r="C37" s="18" t="s">
        <v>82</v>
      </c>
      <c r="D37" s="18" t="s">
        <v>83</v>
      </c>
      <c r="E37" s="18" t="s">
        <v>84</v>
      </c>
      <c r="F37" s="33" t="s">
        <v>85</v>
      </c>
      <c r="G37" s="33" t="s">
        <v>86</v>
      </c>
      <c r="H37" s="33" t="s">
        <v>87</v>
      </c>
      <c r="I37" s="33" t="s">
        <v>88</v>
      </c>
      <c r="J37" s="33" t="s">
        <v>89</v>
      </c>
    </row>
    <row r="38" spans="1:10" ht="12">
      <c r="A38" s="41" t="s">
        <v>90</v>
      </c>
      <c r="B38" s="2"/>
      <c r="C38" s="2"/>
      <c r="D38" s="2"/>
      <c r="E38" s="2"/>
      <c r="F38" s="2">
        <f>B38*C38*D38*E38</f>
        <v>0</v>
      </c>
      <c r="G38" s="2"/>
      <c r="H38" s="2">
        <f>F38*G38</f>
        <v>0</v>
      </c>
      <c r="I38" s="38"/>
      <c r="J38" s="23"/>
    </row>
    <row r="39" spans="1:10" ht="12">
      <c r="A39" s="42"/>
      <c r="B39" s="2"/>
      <c r="C39" s="2"/>
      <c r="D39" s="2"/>
      <c r="E39" s="2"/>
      <c r="F39" s="2">
        <f aca="true" t="shared" si="6" ref="F39:F47">B39*C39*D39*E39</f>
        <v>0</v>
      </c>
      <c r="G39" s="2"/>
      <c r="H39" s="2">
        <f aca="true" t="shared" si="7" ref="H39:H48">F39*G39</f>
        <v>0</v>
      </c>
      <c r="I39" s="38"/>
      <c r="J39" s="34"/>
    </row>
    <row r="40" spans="1:10" ht="12">
      <c r="A40" s="42"/>
      <c r="B40" s="2"/>
      <c r="C40" s="2"/>
      <c r="D40" s="2"/>
      <c r="E40" s="2"/>
      <c r="F40" s="2">
        <f t="shared" si="6"/>
        <v>0</v>
      </c>
      <c r="G40" s="2"/>
      <c r="H40" s="2">
        <f t="shared" si="7"/>
        <v>0</v>
      </c>
      <c r="I40" s="38"/>
      <c r="J40" s="34"/>
    </row>
    <row r="41" spans="1:10" ht="12">
      <c r="A41" s="42"/>
      <c r="B41" s="2"/>
      <c r="C41" s="2"/>
      <c r="D41" s="2"/>
      <c r="E41" s="2"/>
      <c r="F41" s="2">
        <f t="shared" si="6"/>
        <v>0</v>
      </c>
      <c r="G41" s="2"/>
      <c r="H41" s="2">
        <f t="shared" si="7"/>
        <v>0</v>
      </c>
      <c r="I41" s="38"/>
      <c r="J41" s="34"/>
    </row>
    <row r="42" spans="1:10" ht="12">
      <c r="A42" s="43"/>
      <c r="B42" s="2"/>
      <c r="C42" s="2"/>
      <c r="D42" s="2"/>
      <c r="E42" s="2"/>
      <c r="F42" s="2">
        <f t="shared" si="6"/>
        <v>0</v>
      </c>
      <c r="G42" s="2"/>
      <c r="H42" s="2">
        <f t="shared" si="7"/>
        <v>0</v>
      </c>
      <c r="I42" s="38"/>
      <c r="J42" s="34"/>
    </row>
    <row r="43" spans="1:10" ht="12">
      <c r="A43" s="41" t="s">
        <v>91</v>
      </c>
      <c r="B43" s="2"/>
      <c r="C43" s="2"/>
      <c r="D43" s="2"/>
      <c r="E43" s="2"/>
      <c r="F43" s="2">
        <f t="shared" si="6"/>
        <v>0</v>
      </c>
      <c r="G43" s="2"/>
      <c r="H43" s="2">
        <f t="shared" si="7"/>
        <v>0</v>
      </c>
      <c r="I43" s="38"/>
      <c r="J43" s="34"/>
    </row>
    <row r="44" spans="1:10" ht="12">
      <c r="A44" s="42"/>
      <c r="B44" s="2"/>
      <c r="C44" s="2"/>
      <c r="D44" s="2"/>
      <c r="E44" s="2"/>
      <c r="F44" s="2">
        <f>B44*C44*D44*E44</f>
        <v>0</v>
      </c>
      <c r="G44" s="2"/>
      <c r="H44" s="2">
        <f>F44*G44</f>
        <v>0</v>
      </c>
      <c r="I44" s="38"/>
      <c r="J44" s="34"/>
    </row>
    <row r="45" spans="1:10" ht="12">
      <c r="A45" s="42"/>
      <c r="B45" s="2"/>
      <c r="C45" s="2"/>
      <c r="D45" s="2"/>
      <c r="E45" s="2"/>
      <c r="F45" s="2">
        <f t="shared" si="6"/>
        <v>0</v>
      </c>
      <c r="G45" s="2"/>
      <c r="H45" s="2">
        <f t="shared" si="7"/>
        <v>0</v>
      </c>
      <c r="I45" s="38"/>
      <c r="J45" s="34"/>
    </row>
    <row r="46" spans="1:10" ht="12">
      <c r="A46" s="42"/>
      <c r="B46" s="2"/>
      <c r="C46" s="2"/>
      <c r="D46" s="2"/>
      <c r="E46" s="2"/>
      <c r="F46" s="2">
        <f t="shared" si="6"/>
        <v>0</v>
      </c>
      <c r="G46" s="2"/>
      <c r="H46" s="2">
        <f t="shared" si="7"/>
        <v>0</v>
      </c>
      <c r="I46" s="38"/>
      <c r="J46" s="34"/>
    </row>
    <row r="47" spans="1:10" ht="12">
      <c r="A47" s="43"/>
      <c r="B47" s="2"/>
      <c r="C47" s="2"/>
      <c r="D47" s="2"/>
      <c r="E47" s="2"/>
      <c r="F47" s="2">
        <f t="shared" si="6"/>
        <v>0</v>
      </c>
      <c r="G47" s="2"/>
      <c r="H47" s="2">
        <f t="shared" si="7"/>
        <v>0</v>
      </c>
      <c r="I47" s="38"/>
      <c r="J47" s="21"/>
    </row>
    <row r="48" spans="1:10" ht="12">
      <c r="A48" s="2" t="s">
        <v>67</v>
      </c>
      <c r="B48" s="2"/>
      <c r="C48" s="2"/>
      <c r="D48" s="2"/>
      <c r="E48" s="2"/>
      <c r="F48" s="2">
        <f>SUM(F38:F47)</f>
        <v>0</v>
      </c>
      <c r="G48" s="2"/>
      <c r="H48" s="2">
        <f t="shared" si="7"/>
        <v>0</v>
      </c>
      <c r="I48" s="2"/>
      <c r="J48" s="21">
        <f>H48-I48</f>
        <v>0</v>
      </c>
    </row>
    <row r="49" spans="1:10" ht="12">
      <c r="A49" s="44" t="s">
        <v>92</v>
      </c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12">
      <c r="A50" s="45" t="s">
        <v>93</v>
      </c>
      <c r="B50" s="45"/>
      <c r="C50" s="45"/>
      <c r="D50" s="45"/>
      <c r="E50" s="45"/>
      <c r="F50" s="45"/>
      <c r="G50" s="45"/>
      <c r="H50" s="45"/>
      <c r="I50" s="45"/>
      <c r="J50" s="45"/>
    </row>
    <row r="53" spans="2:10" ht="12">
      <c r="B53" s="18" t="s">
        <v>81</v>
      </c>
      <c r="C53" s="18" t="s">
        <v>82</v>
      </c>
      <c r="D53" s="18" t="s">
        <v>83</v>
      </c>
      <c r="E53" s="18" t="s">
        <v>84</v>
      </c>
      <c r="F53" s="33" t="s">
        <v>85</v>
      </c>
      <c r="G53" s="33" t="s">
        <v>86</v>
      </c>
      <c r="H53" s="33" t="s">
        <v>87</v>
      </c>
      <c r="I53" s="33" t="s">
        <v>88</v>
      </c>
      <c r="J53" s="33" t="s">
        <v>89</v>
      </c>
    </row>
    <row r="54" spans="1:10" ht="12">
      <c r="A54" s="3" t="s">
        <v>94</v>
      </c>
      <c r="B54" s="2"/>
      <c r="C54" s="2"/>
      <c r="D54" s="2"/>
      <c r="E54" s="2"/>
      <c r="F54" s="2">
        <f>B54*C54*D54*E54</f>
        <v>0</v>
      </c>
      <c r="G54" s="2"/>
      <c r="H54" s="2">
        <f aca="true" t="shared" si="8" ref="H54:H59">F54*G54</f>
        <v>0</v>
      </c>
      <c r="I54" s="23"/>
      <c r="J54" s="23"/>
    </row>
    <row r="55" spans="1:10" ht="12">
      <c r="A55" s="3"/>
      <c r="B55" s="2"/>
      <c r="C55" s="2"/>
      <c r="D55" s="2"/>
      <c r="E55" s="2"/>
      <c r="F55" s="2">
        <f>B55*C55*D55*E55</f>
        <v>0</v>
      </c>
      <c r="G55" s="2"/>
      <c r="H55" s="2">
        <f t="shared" si="8"/>
        <v>0</v>
      </c>
      <c r="I55" s="34"/>
      <c r="J55" s="34"/>
    </row>
    <row r="56" spans="1:10" ht="12">
      <c r="A56" s="3"/>
      <c r="B56" s="2"/>
      <c r="C56" s="2"/>
      <c r="D56" s="2"/>
      <c r="E56" s="2"/>
      <c r="F56" s="2">
        <f>B56*C56*D56*E56</f>
        <v>0</v>
      </c>
      <c r="G56" s="2"/>
      <c r="H56" s="2">
        <f t="shared" si="8"/>
        <v>0</v>
      </c>
      <c r="I56" s="34"/>
      <c r="J56" s="34"/>
    </row>
    <row r="57" spans="1:10" ht="12">
      <c r="A57" s="3"/>
      <c r="B57" s="2"/>
      <c r="C57" s="2"/>
      <c r="D57" s="2"/>
      <c r="E57" s="2"/>
      <c r="F57" s="2">
        <f>B57*C57*D57*E57</f>
        <v>0</v>
      </c>
      <c r="G57" s="2"/>
      <c r="H57" s="2">
        <f t="shared" si="8"/>
        <v>0</v>
      </c>
      <c r="I57" s="34"/>
      <c r="J57" s="34"/>
    </row>
    <row r="58" spans="1:10" ht="12">
      <c r="A58" s="41"/>
      <c r="B58" s="23"/>
      <c r="C58" s="23"/>
      <c r="D58" s="23"/>
      <c r="E58" s="23"/>
      <c r="F58" s="23">
        <f>B58*C58*D58*E58</f>
        <v>0</v>
      </c>
      <c r="G58" s="23"/>
      <c r="H58" s="23">
        <f t="shared" si="8"/>
        <v>0</v>
      </c>
      <c r="I58" s="21"/>
      <c r="J58" s="21"/>
    </row>
    <row r="59" spans="1:10" ht="12">
      <c r="A59" s="46" t="s">
        <v>67</v>
      </c>
      <c r="B59" s="47"/>
      <c r="C59" s="48"/>
      <c r="D59" s="2"/>
      <c r="E59" s="2"/>
      <c r="F59" s="2">
        <f>SUM(F54:F58)</f>
        <v>0</v>
      </c>
      <c r="G59" s="2"/>
      <c r="H59" s="2">
        <f t="shared" si="8"/>
        <v>0</v>
      </c>
      <c r="I59" s="2"/>
      <c r="J59" s="2">
        <f>H59-I59</f>
        <v>0</v>
      </c>
    </row>
    <row r="60" spans="1:10" ht="12.75">
      <c r="A60" s="44" t="s">
        <v>95</v>
      </c>
      <c r="B60" s="44"/>
      <c r="C60" s="44"/>
      <c r="D60" s="44"/>
      <c r="E60" s="44"/>
      <c r="F60" s="44"/>
      <c r="G60" s="44"/>
      <c r="H60" s="44"/>
      <c r="I60" s="44"/>
      <c r="J60" s="44"/>
    </row>
    <row r="64" spans="1:10" ht="12">
      <c r="A64" s="2" t="s">
        <v>96</v>
      </c>
      <c r="B64" s="18" t="s">
        <v>81</v>
      </c>
      <c r="C64" s="18" t="s">
        <v>82</v>
      </c>
      <c r="D64" s="18" t="s">
        <v>83</v>
      </c>
      <c r="E64" s="18" t="s">
        <v>84</v>
      </c>
      <c r="F64" s="33" t="s">
        <v>85</v>
      </c>
      <c r="G64" s="33" t="s">
        <v>86</v>
      </c>
      <c r="H64" s="33" t="s">
        <v>87</v>
      </c>
      <c r="I64" s="33" t="s">
        <v>88</v>
      </c>
      <c r="J64" s="33" t="s">
        <v>89</v>
      </c>
    </row>
    <row r="65" spans="1:10" ht="12">
      <c r="A65" s="3">
        <v>120</v>
      </c>
      <c r="B65" s="2"/>
      <c r="C65" s="2"/>
      <c r="D65" s="2"/>
      <c r="E65" s="2"/>
      <c r="F65" s="2">
        <f>B65*C65*D65*E65</f>
        <v>0</v>
      </c>
      <c r="G65" s="2"/>
      <c r="H65" s="2">
        <f aca="true" t="shared" si="9" ref="H65:H70">F65*G65</f>
        <v>0</v>
      </c>
      <c r="I65" s="23"/>
      <c r="J65" s="23"/>
    </row>
    <row r="66" spans="1:10" ht="12">
      <c r="A66" s="3"/>
      <c r="B66" s="2"/>
      <c r="C66" s="2"/>
      <c r="D66" s="2"/>
      <c r="E66" s="2"/>
      <c r="F66" s="2">
        <f>B66*C66*D66*E66</f>
        <v>0</v>
      </c>
      <c r="G66" s="2"/>
      <c r="H66" s="2">
        <f t="shared" si="9"/>
        <v>0</v>
      </c>
      <c r="I66" s="34"/>
      <c r="J66" s="34"/>
    </row>
    <row r="67" spans="1:10" ht="12">
      <c r="A67" s="3">
        <v>135</v>
      </c>
      <c r="B67" s="2"/>
      <c r="C67" s="2"/>
      <c r="D67" s="2"/>
      <c r="E67" s="2"/>
      <c r="F67" s="2">
        <f>B67*C67*D67*E67</f>
        <v>0</v>
      </c>
      <c r="G67" s="2"/>
      <c r="H67" s="2">
        <f t="shared" si="9"/>
        <v>0</v>
      </c>
      <c r="I67" s="34"/>
      <c r="J67" s="34"/>
    </row>
    <row r="68" spans="1:10" ht="12">
      <c r="A68" s="3"/>
      <c r="B68" s="2"/>
      <c r="C68" s="2"/>
      <c r="D68" s="2"/>
      <c r="E68" s="2"/>
      <c r="F68" s="2">
        <f>B68*C68*D68*E68</f>
        <v>0</v>
      </c>
      <c r="G68" s="2"/>
      <c r="H68" s="2">
        <f t="shared" si="9"/>
        <v>0</v>
      </c>
      <c r="I68" s="34"/>
      <c r="J68" s="34"/>
    </row>
    <row r="69" spans="1:10" ht="12">
      <c r="A69" s="3"/>
      <c r="B69" s="23"/>
      <c r="C69" s="23"/>
      <c r="D69" s="23"/>
      <c r="E69" s="23"/>
      <c r="F69" s="23">
        <f>B69*C69*D69*E69</f>
        <v>0</v>
      </c>
      <c r="G69" s="23"/>
      <c r="H69" s="23">
        <f t="shared" si="9"/>
        <v>0</v>
      </c>
      <c r="I69" s="21"/>
      <c r="J69" s="21"/>
    </row>
    <row r="70" spans="1:10" ht="12">
      <c r="A70" s="46" t="s">
        <v>67</v>
      </c>
      <c r="B70" s="47"/>
      <c r="C70" s="48"/>
      <c r="D70" s="2"/>
      <c r="E70" s="2"/>
      <c r="F70" s="2">
        <f>SUM(F65:F69)</f>
        <v>0</v>
      </c>
      <c r="G70" s="2"/>
      <c r="H70" s="2">
        <f t="shared" si="9"/>
        <v>0</v>
      </c>
      <c r="I70" s="2"/>
      <c r="J70" s="2">
        <f>H70-I70</f>
        <v>0</v>
      </c>
    </row>
    <row r="73" spans="1:6" ht="12">
      <c r="A73" s="2"/>
      <c r="B73" s="2" t="s">
        <v>82</v>
      </c>
      <c r="C73" s="2" t="s">
        <v>97</v>
      </c>
      <c r="D73" s="2" t="s">
        <v>98</v>
      </c>
      <c r="E73" s="2" t="s">
        <v>99</v>
      </c>
      <c r="F73" s="2" t="s">
        <v>100</v>
      </c>
    </row>
    <row r="74" spans="1:6" ht="12">
      <c r="A74" s="2" t="s">
        <v>101</v>
      </c>
      <c r="B74" s="2"/>
      <c r="C74" s="2">
        <v>24</v>
      </c>
      <c r="D74" s="2">
        <f>B74/100*C74</f>
        <v>0</v>
      </c>
      <c r="E74" s="2">
        <v>0.55</v>
      </c>
      <c r="F74" s="2">
        <f>B74*E74</f>
        <v>0</v>
      </c>
    </row>
    <row r="75" spans="1:6" ht="12">
      <c r="A75" s="2" t="s">
        <v>102</v>
      </c>
      <c r="B75" s="2"/>
      <c r="C75" s="2">
        <v>56</v>
      </c>
      <c r="D75" s="2">
        <f>B75/100*C75</f>
        <v>0</v>
      </c>
      <c r="E75" s="2">
        <v>0.6</v>
      </c>
      <c r="F75" s="2">
        <f>B75*E75</f>
        <v>0</v>
      </c>
    </row>
    <row r="78" spans="1:3" ht="12">
      <c r="A78" s="2" t="s">
        <v>103</v>
      </c>
      <c r="B78" s="2" t="s">
        <v>104</v>
      </c>
      <c r="C78" s="2" t="s">
        <v>105</v>
      </c>
    </row>
    <row r="79" spans="1:3" ht="12">
      <c r="A79" s="2">
        <v>3000</v>
      </c>
      <c r="B79" s="2"/>
      <c r="C79" s="2">
        <f>A79*B79*12</f>
        <v>0</v>
      </c>
    </row>
  </sheetData>
  <mergeCells count="28">
    <mergeCell ref="A30:A31"/>
    <mergeCell ref="A32:C32"/>
    <mergeCell ref="A2:B2"/>
    <mergeCell ref="A1:H1"/>
    <mergeCell ref="A17:B17"/>
    <mergeCell ref="A22:A25"/>
    <mergeCell ref="B22:B23"/>
    <mergeCell ref="B24:B25"/>
    <mergeCell ref="A20:A21"/>
    <mergeCell ref="B20:B21"/>
    <mergeCell ref="C20:C21"/>
    <mergeCell ref="D20:D21"/>
    <mergeCell ref="A43:A47"/>
    <mergeCell ref="A49:J49"/>
    <mergeCell ref="A50:J50"/>
    <mergeCell ref="N20:N21"/>
    <mergeCell ref="H20:H21"/>
    <mergeCell ref="I20:J20"/>
    <mergeCell ref="L20:M20"/>
    <mergeCell ref="A38:A42"/>
    <mergeCell ref="A26:A27"/>
    <mergeCell ref="A28:A29"/>
    <mergeCell ref="A54:A58"/>
    <mergeCell ref="A59:C59"/>
    <mergeCell ref="A70:C70"/>
    <mergeCell ref="A60:J60"/>
    <mergeCell ref="A65:A66"/>
    <mergeCell ref="A67:A6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G47" sqref="G47"/>
    </sheetView>
  </sheetViews>
  <sheetFormatPr defaultColWidth="9.00390625" defaultRowHeight="14.25"/>
  <cols>
    <col min="1" max="1" width="16.125" style="1" bestFit="1" customWidth="1"/>
    <col min="2" max="6" width="15.00390625" style="1" bestFit="1" customWidth="1"/>
    <col min="7" max="7" width="14.125" style="1" bestFit="1" customWidth="1"/>
    <col min="8" max="9" width="15.00390625" style="1" bestFit="1" customWidth="1"/>
    <col min="10" max="10" width="9.50390625" style="1" bestFit="1" customWidth="1"/>
    <col min="11" max="16384" width="9.00390625" style="1" customWidth="1"/>
  </cols>
  <sheetData>
    <row r="1" spans="1:6" ht="12">
      <c r="A1" s="49" t="s">
        <v>39</v>
      </c>
      <c r="B1" s="49"/>
      <c r="C1" s="49"/>
      <c r="D1" s="49"/>
      <c r="E1" s="49"/>
      <c r="F1" s="49"/>
    </row>
    <row r="2" spans="1:6" ht="12">
      <c r="A2" s="3"/>
      <c r="B2" s="3"/>
      <c r="C2" s="18" t="s">
        <v>58</v>
      </c>
      <c r="D2" s="18" t="s">
        <v>22</v>
      </c>
      <c r="E2" s="18" t="s">
        <v>59</v>
      </c>
      <c r="F2" s="2" t="s">
        <v>61</v>
      </c>
    </row>
    <row r="3" spans="1:6" ht="12">
      <c r="A3" s="20"/>
      <c r="B3" s="21" t="s">
        <v>23</v>
      </c>
      <c r="C3" s="18"/>
      <c r="D3" s="18"/>
      <c r="E3" s="18"/>
      <c r="F3" s="18"/>
    </row>
    <row r="4" spans="1:6" ht="12">
      <c r="A4" s="20" t="s">
        <v>63</v>
      </c>
      <c r="B4" s="2" t="s">
        <v>24</v>
      </c>
      <c r="C4" s="18"/>
      <c r="D4" s="18"/>
      <c r="E4" s="18"/>
      <c r="F4" s="18"/>
    </row>
    <row r="5" spans="1:6" ht="12">
      <c r="A5" s="20"/>
      <c r="B5" s="2" t="s">
        <v>25</v>
      </c>
      <c r="C5" s="18"/>
      <c r="D5" s="18"/>
      <c r="E5" s="18"/>
      <c r="F5" s="18"/>
    </row>
    <row r="6" spans="1:6" ht="12">
      <c r="A6" s="20" t="s">
        <v>64</v>
      </c>
      <c r="B6" s="2" t="s">
        <v>26</v>
      </c>
      <c r="C6" s="18"/>
      <c r="D6" s="18"/>
      <c r="E6" s="18"/>
      <c r="F6" s="18"/>
    </row>
    <row r="7" spans="1:6" ht="12">
      <c r="A7" s="20"/>
      <c r="B7" s="2" t="s">
        <v>27</v>
      </c>
      <c r="C7" s="18"/>
      <c r="D7" s="18"/>
      <c r="E7" s="18"/>
      <c r="F7" s="18"/>
    </row>
    <row r="8" spans="1:6" ht="12">
      <c r="A8" s="20" t="s">
        <v>65</v>
      </c>
      <c r="B8" s="2" t="s">
        <v>28</v>
      </c>
      <c r="C8" s="18"/>
      <c r="D8" s="18"/>
      <c r="E8" s="18"/>
      <c r="F8" s="18"/>
    </row>
    <row r="9" spans="1:6" ht="12">
      <c r="A9" s="20"/>
      <c r="B9" s="2" t="s">
        <v>29</v>
      </c>
      <c r="C9" s="18"/>
      <c r="D9" s="18"/>
      <c r="E9" s="18"/>
      <c r="F9" s="18"/>
    </row>
    <row r="10" spans="1:6" ht="12">
      <c r="A10" s="20" t="s">
        <v>66</v>
      </c>
      <c r="B10" s="2" t="s">
        <v>30</v>
      </c>
      <c r="C10" s="18"/>
      <c r="D10" s="18"/>
      <c r="E10" s="18"/>
      <c r="F10" s="18"/>
    </row>
    <row r="11" spans="1:6" ht="12">
      <c r="A11" s="20"/>
      <c r="B11" s="2" t="s">
        <v>31</v>
      </c>
      <c r="C11" s="18"/>
      <c r="D11" s="18"/>
      <c r="E11" s="18"/>
      <c r="F11" s="18"/>
    </row>
    <row r="12" spans="1:6" ht="12">
      <c r="A12" s="20"/>
      <c r="B12" s="2" t="s">
        <v>32</v>
      </c>
      <c r="C12" s="18"/>
      <c r="D12" s="18"/>
      <c r="E12" s="18"/>
      <c r="F12" s="18"/>
    </row>
    <row r="13" spans="1:6" ht="12">
      <c r="A13" s="20"/>
      <c r="B13" s="2"/>
      <c r="C13" s="18"/>
      <c r="D13" s="18"/>
      <c r="E13" s="18"/>
      <c r="F13" s="18"/>
    </row>
    <row r="14" spans="1:6" ht="12">
      <c r="A14" s="20"/>
      <c r="B14" s="2"/>
      <c r="C14" s="18"/>
      <c r="D14" s="18"/>
      <c r="E14" s="18"/>
      <c r="F14" s="18"/>
    </row>
    <row r="15" spans="1:6" ht="12">
      <c r="A15" s="20"/>
      <c r="B15" s="23"/>
      <c r="C15" s="18"/>
      <c r="D15" s="18"/>
      <c r="E15" s="18"/>
      <c r="F15" s="18"/>
    </row>
    <row r="16" spans="1:6" ht="12">
      <c r="A16" s="3" t="s">
        <v>67</v>
      </c>
      <c r="B16" s="3"/>
      <c r="C16" s="18">
        <f>SUM(C3:C15)</f>
        <v>0</v>
      </c>
      <c r="D16" s="18">
        <f>SUM(D3:D15)</f>
        <v>0</v>
      </c>
      <c r="E16" s="18">
        <f>SUM(E3:E15)</f>
        <v>0</v>
      </c>
      <c r="F16" s="18">
        <f>SUM(F3:F15)</f>
        <v>0</v>
      </c>
    </row>
    <row r="18" spans="1:6" ht="12">
      <c r="A18" s="49" t="s">
        <v>40</v>
      </c>
      <c r="B18" s="49"/>
      <c r="C18" s="49"/>
      <c r="D18" s="49"/>
      <c r="E18" s="49"/>
      <c r="F18" s="49"/>
    </row>
    <row r="19" spans="1:6" ht="12">
      <c r="A19" s="25" t="s">
        <v>33</v>
      </c>
      <c r="B19" s="26" t="s">
        <v>34</v>
      </c>
      <c r="C19" s="26" t="s">
        <v>35</v>
      </c>
      <c r="D19" s="26" t="s">
        <v>68</v>
      </c>
      <c r="E19" s="25" t="s">
        <v>80</v>
      </c>
      <c r="F19" s="3" t="s">
        <v>73</v>
      </c>
    </row>
    <row r="20" spans="1:6" ht="12">
      <c r="A20" s="29"/>
      <c r="B20" s="26"/>
      <c r="C20" s="26"/>
      <c r="D20" s="26"/>
      <c r="E20" s="29"/>
      <c r="F20" s="3"/>
    </row>
    <row r="21" spans="1:6" ht="12">
      <c r="A21" s="25">
        <v>1.499</v>
      </c>
      <c r="B21" s="25" t="s">
        <v>36</v>
      </c>
      <c r="C21" s="33">
        <v>70</v>
      </c>
      <c r="D21" s="33"/>
      <c r="E21" s="2"/>
      <c r="F21" s="2">
        <f aca="true" t="shared" si="0" ref="F21:F28">D21+E21</f>
        <v>0</v>
      </c>
    </row>
    <row r="22" spans="1:6" ht="12">
      <c r="A22" s="36"/>
      <c r="B22" s="29"/>
      <c r="C22" s="33">
        <v>65</v>
      </c>
      <c r="D22" s="33"/>
      <c r="E22" s="2"/>
      <c r="F22" s="2">
        <f t="shared" si="0"/>
        <v>0</v>
      </c>
    </row>
    <row r="23" spans="1:6" ht="12">
      <c r="A23" s="36"/>
      <c r="B23" s="25" t="s">
        <v>37</v>
      </c>
      <c r="C23" s="33">
        <v>65</v>
      </c>
      <c r="D23" s="33"/>
      <c r="E23" s="2"/>
      <c r="F23" s="2">
        <f t="shared" si="0"/>
        <v>0</v>
      </c>
    </row>
    <row r="24" spans="1:6" ht="12">
      <c r="A24" s="29"/>
      <c r="B24" s="29"/>
      <c r="C24" s="33">
        <v>70</v>
      </c>
      <c r="D24" s="33"/>
      <c r="E24" s="2"/>
      <c r="F24" s="2">
        <f t="shared" si="0"/>
        <v>0</v>
      </c>
    </row>
    <row r="25" spans="1:6" ht="12">
      <c r="A25" s="25">
        <v>1.552</v>
      </c>
      <c r="B25" s="33" t="s">
        <v>36</v>
      </c>
      <c r="C25" s="33">
        <v>72</v>
      </c>
      <c r="D25" s="33"/>
      <c r="E25" s="2"/>
      <c r="F25" s="2">
        <f t="shared" si="0"/>
        <v>0</v>
      </c>
    </row>
    <row r="26" spans="1:6" ht="12">
      <c r="A26" s="29"/>
      <c r="B26" s="33" t="s">
        <v>37</v>
      </c>
      <c r="C26" s="33">
        <v>72</v>
      </c>
      <c r="D26" s="33"/>
      <c r="E26" s="2"/>
      <c r="F26" s="2">
        <f t="shared" si="0"/>
        <v>0</v>
      </c>
    </row>
    <row r="27" spans="1:6" ht="12">
      <c r="A27" s="25">
        <v>1.6</v>
      </c>
      <c r="B27" s="33" t="s">
        <v>36</v>
      </c>
      <c r="C27" s="33">
        <v>75</v>
      </c>
      <c r="D27" s="33"/>
      <c r="E27" s="2"/>
      <c r="F27" s="2">
        <f t="shared" si="0"/>
        <v>0</v>
      </c>
    </row>
    <row r="28" spans="1:6" ht="12">
      <c r="A28" s="29"/>
      <c r="B28" s="33" t="s">
        <v>37</v>
      </c>
      <c r="C28" s="33">
        <v>75</v>
      </c>
      <c r="D28" s="33"/>
      <c r="E28" s="2"/>
      <c r="F28" s="2">
        <f t="shared" si="0"/>
        <v>0</v>
      </c>
    </row>
    <row r="29" spans="1:6" ht="12">
      <c r="A29" s="25"/>
      <c r="B29" s="2"/>
      <c r="C29" s="2"/>
      <c r="D29" s="2"/>
      <c r="E29" s="2"/>
      <c r="F29" s="2"/>
    </row>
    <row r="30" spans="1:6" ht="12">
      <c r="A30" s="29"/>
      <c r="B30" s="2"/>
      <c r="C30" s="2"/>
      <c r="D30" s="2"/>
      <c r="E30" s="2"/>
      <c r="F30" s="2"/>
    </row>
    <row r="31" spans="1:6" ht="12">
      <c r="A31" s="3" t="s">
        <v>67</v>
      </c>
      <c r="B31" s="3"/>
      <c r="C31" s="3"/>
      <c r="D31" s="39">
        <f>SUM(D21:D30)</f>
        <v>0</v>
      </c>
      <c r="E31" s="39">
        <f>SUM(E21:E30)</f>
        <v>0</v>
      </c>
      <c r="F31" s="39">
        <f>SUM(F21:F30)</f>
        <v>0</v>
      </c>
    </row>
    <row r="32" spans="1:6" ht="12">
      <c r="A32" s="51"/>
      <c r="B32" s="51"/>
      <c r="C32" s="51"/>
      <c r="D32" s="52"/>
      <c r="E32" s="52"/>
      <c r="F32" s="52"/>
    </row>
    <row r="33" spans="1:6" ht="12">
      <c r="A33" s="51"/>
      <c r="B33" s="51"/>
      <c r="C33" s="51"/>
      <c r="D33" s="52"/>
      <c r="E33" s="52"/>
      <c r="F33" s="52"/>
    </row>
    <row r="34" spans="1:6" ht="12">
      <c r="A34" s="51"/>
      <c r="B34" s="51"/>
      <c r="C34" s="51"/>
      <c r="D34" s="52"/>
      <c r="E34" s="52"/>
      <c r="F34" s="52"/>
    </row>
    <row r="35" spans="1:6" ht="12">
      <c r="A35" s="51"/>
      <c r="B35" s="51"/>
      <c r="C35" s="51"/>
      <c r="D35" s="52"/>
      <c r="E35" s="52"/>
      <c r="F35" s="52"/>
    </row>
    <row r="37" spans="1:6" ht="12">
      <c r="A37" s="18" t="s">
        <v>106</v>
      </c>
      <c r="B37" s="18" t="s">
        <v>81</v>
      </c>
      <c r="C37" s="18" t="s">
        <v>82</v>
      </c>
      <c r="D37" s="18" t="s">
        <v>106</v>
      </c>
      <c r="E37" s="18" t="s">
        <v>81</v>
      </c>
      <c r="F37" s="18" t="s">
        <v>82</v>
      </c>
    </row>
    <row r="38" spans="1:6" ht="12">
      <c r="A38" s="41" t="s">
        <v>90</v>
      </c>
      <c r="B38" s="2"/>
      <c r="C38" s="2"/>
      <c r="D38" s="3" t="s">
        <v>94</v>
      </c>
      <c r="E38" s="2"/>
      <c r="F38" s="2"/>
    </row>
    <row r="39" spans="1:6" ht="12">
      <c r="A39" s="42"/>
      <c r="B39" s="2"/>
      <c r="C39" s="2"/>
      <c r="D39" s="3"/>
      <c r="E39" s="2"/>
      <c r="F39" s="2"/>
    </row>
    <row r="40" spans="1:6" ht="12">
      <c r="A40" s="42"/>
      <c r="B40" s="2"/>
      <c r="C40" s="2"/>
      <c r="D40" s="3"/>
      <c r="E40" s="2"/>
      <c r="F40" s="2"/>
    </row>
    <row r="41" spans="1:6" ht="12">
      <c r="A41" s="42"/>
      <c r="B41" s="2"/>
      <c r="C41" s="2"/>
      <c r="D41" s="3"/>
      <c r="E41" s="2"/>
      <c r="F41" s="2"/>
    </row>
    <row r="42" spans="1:6" ht="12">
      <c r="A42" s="43"/>
      <c r="B42" s="2"/>
      <c r="C42" s="2"/>
      <c r="D42" s="41"/>
      <c r="E42" s="23"/>
      <c r="F42" s="23"/>
    </row>
    <row r="43" spans="1:6" ht="12">
      <c r="A43" s="3" t="s">
        <v>91</v>
      </c>
      <c r="B43" s="50"/>
      <c r="C43" s="2"/>
      <c r="D43" s="41" t="s">
        <v>107</v>
      </c>
      <c r="E43" s="18"/>
      <c r="F43" s="18"/>
    </row>
    <row r="44" spans="1:6" ht="12">
      <c r="A44" s="3"/>
      <c r="B44" s="50"/>
      <c r="C44" s="2"/>
      <c r="D44" s="42"/>
      <c r="E44" s="2"/>
      <c r="F44" s="2"/>
    </row>
    <row r="45" spans="1:6" ht="12">
      <c r="A45" s="3"/>
      <c r="B45" s="50"/>
      <c r="C45" s="2"/>
      <c r="D45" s="43"/>
      <c r="E45" s="2"/>
      <c r="F45" s="2"/>
    </row>
    <row r="46" spans="1:6" ht="12">
      <c r="A46" s="3"/>
      <c r="B46" s="50"/>
      <c r="C46" s="2"/>
      <c r="D46" s="3" t="s">
        <v>108</v>
      </c>
      <c r="E46" s="2"/>
      <c r="F46" s="2"/>
    </row>
    <row r="47" spans="1:6" ht="12">
      <c r="A47" s="3"/>
      <c r="B47" s="50"/>
      <c r="C47" s="2"/>
      <c r="D47" s="3"/>
      <c r="E47" s="2"/>
      <c r="F47" s="2"/>
    </row>
    <row r="48" spans="1:6" ht="12">
      <c r="A48" s="3"/>
      <c r="B48" s="2"/>
      <c r="C48" s="2"/>
      <c r="D48" s="3"/>
      <c r="E48" s="2"/>
      <c r="F48" s="2"/>
    </row>
    <row r="49" ht="13.5" customHeight="1"/>
    <row r="53" spans="2:7" ht="12">
      <c r="B53" s="3" t="s">
        <v>109</v>
      </c>
      <c r="C53" s="3"/>
      <c r="D53" s="3"/>
      <c r="E53" s="3"/>
      <c r="F53" s="3"/>
      <c r="G53" s="3" t="s">
        <v>110</v>
      </c>
    </row>
    <row r="54" spans="2:7" ht="12">
      <c r="B54" s="2" t="s">
        <v>111</v>
      </c>
      <c r="C54" s="2" t="s">
        <v>111</v>
      </c>
      <c r="D54" s="2" t="s">
        <v>111</v>
      </c>
      <c r="E54" s="2" t="s">
        <v>111</v>
      </c>
      <c r="F54" s="2" t="s">
        <v>111</v>
      </c>
      <c r="G54" s="3"/>
    </row>
    <row r="55" spans="1:7" ht="12">
      <c r="A55" s="18" t="s">
        <v>112</v>
      </c>
      <c r="B55" s="2"/>
      <c r="C55" s="2"/>
      <c r="D55" s="2"/>
      <c r="E55" s="2"/>
      <c r="F55" s="2"/>
      <c r="G55" s="3"/>
    </row>
    <row r="56" spans="1:7" ht="12">
      <c r="A56" s="18" t="s">
        <v>113</v>
      </c>
      <c r="B56" s="2"/>
      <c r="C56" s="2"/>
      <c r="D56" s="2"/>
      <c r="E56" s="2"/>
      <c r="F56" s="2"/>
      <c r="G56" s="2"/>
    </row>
    <row r="57" spans="1:7" ht="12">
      <c r="A57" s="18" t="s">
        <v>100</v>
      </c>
      <c r="B57" s="2"/>
      <c r="C57" s="2"/>
      <c r="D57" s="2"/>
      <c r="E57" s="2"/>
      <c r="F57" s="2"/>
      <c r="G57" s="2"/>
    </row>
    <row r="58" spans="1:7" ht="12">
      <c r="A58" s="33" t="s">
        <v>114</v>
      </c>
      <c r="B58" s="2"/>
      <c r="C58" s="2"/>
      <c r="D58" s="2"/>
      <c r="E58" s="2"/>
      <c r="F58" s="2"/>
      <c r="G58" s="2"/>
    </row>
    <row r="59" spans="1:7" ht="12">
      <c r="A59" s="33" t="s">
        <v>115</v>
      </c>
      <c r="B59" s="2"/>
      <c r="C59" s="2"/>
      <c r="D59" s="2"/>
      <c r="E59" s="2"/>
      <c r="F59" s="2"/>
      <c r="G59" s="2"/>
    </row>
    <row r="60" spans="1:7" ht="12">
      <c r="A60" s="33" t="s">
        <v>116</v>
      </c>
      <c r="B60" s="2"/>
      <c r="C60" s="2"/>
      <c r="D60" s="2"/>
      <c r="E60" s="2"/>
      <c r="F60" s="2"/>
      <c r="G60" s="2"/>
    </row>
  </sheetData>
  <mergeCells count="24">
    <mergeCell ref="B53:F53"/>
    <mergeCell ref="G53:G55"/>
    <mergeCell ref="A21:A24"/>
    <mergeCell ref="B21:B22"/>
    <mergeCell ref="B23:B24"/>
    <mergeCell ref="A25:A26"/>
    <mergeCell ref="A38:A42"/>
    <mergeCell ref="D38:D42"/>
    <mergeCell ref="A43:A48"/>
    <mergeCell ref="A27:A28"/>
    <mergeCell ref="A29:A30"/>
    <mergeCell ref="A31:C31"/>
    <mergeCell ref="D46:D48"/>
    <mergeCell ref="D43:D45"/>
    <mergeCell ref="A2:B2"/>
    <mergeCell ref="A16:B16"/>
    <mergeCell ref="A1:F1"/>
    <mergeCell ref="A19:A20"/>
    <mergeCell ref="B19:B20"/>
    <mergeCell ref="C19:C20"/>
    <mergeCell ref="D19:D20"/>
    <mergeCell ref="A18:F18"/>
    <mergeCell ref="F19:F20"/>
    <mergeCell ref="E19:E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洪宁    </dc:creator>
  <cp:keywords/>
  <dc:description/>
  <cp:lastModifiedBy>雨林木风</cp:lastModifiedBy>
  <cp:lastPrinted>2011-06-08T23:49:40Z</cp:lastPrinted>
  <dcterms:created xsi:type="dcterms:W3CDTF">2011-05-27T01:47:15Z</dcterms:created>
  <dcterms:modified xsi:type="dcterms:W3CDTF">2011-06-08T23:49:52Z</dcterms:modified>
  <cp:category/>
  <cp:version/>
  <cp:contentType/>
  <cp:contentStatus/>
</cp:coreProperties>
</file>